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<sst xmlns="http://schemas.openxmlformats.org/spreadsheetml/2006/main" count="1029" uniqueCount="890">
  <si>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</si>
  <si>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</si>
  <si>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</si>
  <si>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</si>
  <si>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</si>
  <si>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</si>
  <si>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</si>
  <si>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</si>
  <si>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</si>
  <si>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</si>
  <si>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</si>
  <si>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</si>
  <si>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</si>
  <si>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</si>
  <si>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</si>
  <si>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</si>
  <si>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</si>
  <si>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</si>
  <si>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</si>
  <si>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</si>
  <si>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</si>
  <si>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</si>
  <si>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</si>
  <si>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</si>
  <si>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</si>
  <si>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</si>
  <si>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</si>
  <si>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</si>
  <si>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</si>
  <si>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</si>
  <si>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</si>
  <si>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</si>
  <si>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</si>
  <si>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</si>
  <si>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</si>
  <si>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</si>
  <si>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</si>
  <si>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</si>
  <si>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</si>
  <si>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</si>
  <si>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</si>
  <si>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</si>
  <si>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</si>
  <si>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</si>
  <si>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</si>
  <si>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</si>
  <si>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</si>
  <si>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</si>
  <si>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</si>
  <si>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</si>
  <si>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</si>
  <si>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</si>
  <si>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</si>
  <si>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</si>
  <si>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</si>
  <si>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</si>
  <si>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</si>
  <si>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</si>
  <si>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</si>
  <si>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</si>
  <si>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</si>
  <si>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</si>
  <si>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</si>
  <si>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</si>
  <si>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</si>
  <si>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</si>
  <si>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</si>
  <si>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</si>
  <si>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</si>
  <si>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</si>
  <si>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</si>
  <si>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</si>
  <si>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</si>
  <si>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</si>
  <si>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</si>
  <si>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</si>
  <si>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</si>
  <si>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</si>
  <si>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</si>
  <si>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</si>
  <si>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</si>
  <si>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</si>
  <si>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</si>
  <si>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</si>
  <si>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</si>
  <si>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</si>
  <si>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</si>
  <si>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</si>
  <si>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</si>
  <si>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</si>
  <si>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</si>
  <si>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</si>
  <si>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</si>
  <si>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</si>
  <si>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</si>
  <si>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</si>
  <si>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</si>
  <si>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</si>
  <si>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</si>
  <si>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</si>
  <si>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</si>
  <si>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</si>
  <si>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</si>
  <si>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</si>
  <si>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</si>
  <si>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</si>
  <si>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</si>
  <si>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</si>
  <si>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</si>
  <si>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</si>
  <si>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</si>
  <si>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</si>
  <si>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</si>
  <si>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</si>
  <si>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</si>
  <si>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</si>
  <si>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</si>
  <si>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</si>
  <si>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</si>
  <si>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</si>
  <si>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</si>
  <si>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</si>
  <si>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</si>
  <si>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</si>
  <si>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</si>
  <si>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</si>
  <si>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</si>
  <si>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</si>
  <si>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</si>
  <si>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</si>
  <si>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</si>
  <si>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</si>
  <si>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</si>
  <si>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</si>
  <si>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</si>
  <si>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</si>
  <si>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</si>
  <si>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</si>
  <si>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</si>
  <si>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</si>
  <si>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</si>
  <si>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</si>
  <si>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</si>
  <si>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</si>
  <si>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</si>
  <si>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</si>
  <si>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</si>
  <si>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</si>
  <si>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</si>
  <si>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</si>
  <si>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</si>
  <si>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</si>
  <si>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</si>
  <si>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</si>
  <si>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</si>
  <si>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</si>
  <si>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</si>
  <si>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</si>
  <si>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</si>
  <si>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</si>
  <si>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</si>
  <si>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</si>
  <si>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</si>
  <si>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</si>
  <si>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</si>
  <si>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</si>
  <si>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</si>
  <si>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</si>
  <si>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</si>
  <si>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</si>
  <si>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</si>
  <si>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</si>
  <si>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</si>
  <si>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</si>
  <si>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</si>
  <si>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</si>
  <si>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</si>
  <si>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</si>
  <si>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</si>
  <si>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</si>
  <si>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</si>
  <si>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</si>
  <si>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</si>
  <si>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</si>
  <si>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</si>
  <si>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</si>
  <si>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</si>
  <si>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</si>
  <si>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</si>
  <si>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</si>
  <si>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</si>
  <si>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</si>
  <si>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</si>
  <si>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</si>
  <si>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</si>
  <si>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</si>
  <si>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</si>
  <si>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</si>
  <si>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</si>
  <si>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</si>
  <si>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</si>
  <si>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</si>
  <si>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</si>
  <si>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</si>
  <si>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</si>
  <si>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</si>
  <si>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</si>
  <si>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</si>
  <si>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</si>
  <si>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</si>
  <si>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</si>
  <si>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</si>
  <si>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</si>
  <si>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</si>
  <si>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</si>
  <si>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</si>
  <si>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</si>
  <si>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</si>
  <si>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</si>
  <si>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</si>
  <si>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</si>
  <si>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</si>
  <si>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</si>
  <si>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</si>
  <si>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</si>
  <si>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</si>
  <si>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</si>
  <si>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</si>
  <si>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</si>
  <si>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</si>
  <si>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</si>
  <si>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</si>
  <si>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</si>
  <si>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</si>
  <si>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</si>
  <si>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</si>
  <si>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</si>
  <si>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</si>
  <si>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</si>
  <si>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</si>
  <si>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</si>
  <si>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</si>
  <si>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</si>
  <si>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</si>
  <si>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</si>
  <si>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</si>
  <si>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</si>
  <si>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</si>
  <si>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</si>
  <si>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</si>
  <si>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</si>
  <si>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</si>
  <si>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</si>
  <si>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</si>
  <si>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</si>
  <si>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</si>
  <si>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</si>
  <si>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</si>
  <si>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</si>
  <si>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</si>
  <si>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</si>
  <si>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</si>
  <si>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</si>
  <si>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</si>
  <si>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</si>
  <si>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</si>
  <si>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</si>
  <si>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</si>
  <si>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</si>
  <si>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</si>
  <si>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</si>
  <si>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</si>
  <si>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</si>
  <si>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</si>
  <si>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</si>
  <si>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</si>
  <si>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</si>
  <si>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</si>
  <si>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</si>
  <si>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</si>
  <si>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</si>
  <si>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</si>
  <si>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</si>
  <si>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</si>
  <si>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</si>
  <si>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</si>
  <si>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</si>
  <si>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</si>
  <si>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</si>
  <si>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</si>
  <si>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</si>
  <si>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</si>
  <si>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</si>
  <si>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</si>
  <si>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</si>
  <si>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</si>
  <si>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</si>
  <si>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</si>
  <si>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</si>
  <si>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</si>
  <si>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</si>
  <si>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</si>
  <si>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</si>
  <si>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</si>
  <si>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</si>
  <si>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</si>
  <si>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</si>
  <si>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</si>
  <si>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</si>
  <si>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</si>
  <si>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</si>
  <si>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</si>
  <si>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</si>
  <si>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</si>
  <si>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</si>
  <si>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</si>
  <si>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</si>
  <si>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</si>
  <si>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</si>
  <si>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</si>
  <si>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</si>
  <si>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</si>
  <si>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</si>
  <si>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</si>
  <si>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</si>
  <si>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</si>
  <si>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</si>
  <si>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</si>
  <si>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</si>
  <si>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</si>
  <si>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</si>
  <si>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</si>
  <si>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</si>
  <si>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</si>
  <si>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</si>
  <si>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</si>
  <si>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</si>
  <si>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</si>
  <si>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</si>
  <si>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</si>
  <si>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</si>
  <si>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</si>
  <si>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</si>
  <si>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</si>
  <si>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</si>
  <si>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</si>
  <si>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</si>
  <si>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</si>
  <si>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</si>
  <si>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</si>
  <si>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</si>
  <si>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</si>
  <si>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</si>
  <si>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</si>
  <si>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</si>
  <si>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</si>
  <si>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</si>
  <si>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</si>
  <si>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</si>
  <si>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</si>
  <si>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</si>
  <si>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</si>
  <si>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</si>
  <si>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</si>
  <si>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</si>
  <si>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</si>
  <si>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</si>
  <si>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</si>
  <si>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</si>
  <si>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</si>
  <si>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</si>
  <si>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</si>
  <si>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</si>
  <si>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</si>
  <si>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</si>
  <si>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</si>
  <si>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</si>
  <si>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</si>
  <si>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</si>
  <si>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</si>
  <si>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</si>
  <si>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</si>
  <si>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</si>
  <si>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</si>
  <si>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</si>
  <si>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</si>
  <si>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</si>
  <si>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</si>
  <si>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</si>
  <si>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</si>
  <si>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</si>
  <si>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</si>
  <si>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</si>
  <si>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</si>
  <si>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</si>
  <si>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</si>
  <si>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</si>
  <si>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</si>
  <si>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</si>
  <si>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</si>
  <si>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</si>
  <si>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</si>
  <si>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</si>
  <si>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</si>
  <si>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</si>
  <si>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</si>
  <si>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</si>
  <si>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</si>
  <si>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</si>
  <si>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</si>
  <si>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</si>
  <si>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</si>
  <si>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</si>
  <si>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</si>
  <si>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</si>
  <si>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</si>
  <si>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</si>
  <si>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</si>
  <si>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</si>
  <si>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</si>
  <si>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</si>
  <si>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</si>
  <si>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</si>
  <si>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</si>
  <si>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</si>
  <si>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</si>
  <si>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</si>
  <si>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</si>
  <si>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</si>
  <si>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</si>
  <si>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</si>
  <si>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</si>
  <si>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</si>
  <si>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</si>
  <si>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</si>
  <si>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</si>
  <si>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</si>
  <si>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</si>
  <si>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</si>
  <si>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</si>
  <si>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</si>
  <si>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</si>
  <si>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</si>
  <si>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</si>
  <si>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</si>
  <si>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</si>
  <si>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</si>
  <si>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</si>
  <si>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</si>
  <si>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</si>
  <si>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</si>
  <si>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</si>
  <si>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</si>
  <si>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</si>
  <si>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</si>
  <si>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</si>
  <si>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</si>
  <si>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</si>
  <si>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</si>
  <si>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</si>
  <si>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</si>
  <si>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</si>
  <si>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</si>
  <si>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</si>
  <si>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</si>
  <si>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</si>
  <si>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</si>
  <si>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</si>
  <si>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</si>
  <si>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</si>
  <si>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</si>
  <si>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</si>
  <si>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</si>
  <si>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</si>
  <si>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</si>
  <si>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</si>
  <si>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</si>
  <si>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</si>
  <si>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</si>
  <si>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</si>
  <si>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</si>
  <si>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</si>
  <si>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</si>
  <si>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</si>
  <si>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</si>
  <si>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</si>
  <si>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</si>
  <si>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</si>
  <si>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</si>
  <si>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</si>
  <si>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</si>
  <si>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</si>
  <si>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</si>
  <si>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</si>
  <si>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</si>
  <si>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</si>
  <si>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</si>
  <si>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</si>
  <si>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</si>
  <si>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</si>
  <si>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</si>
  <si>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</si>
  <si>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</si>
  <si>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</si>
  <si>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</si>
  <si>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</si>
  <si>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</si>
  <si>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</si>
  <si>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</si>
  <si>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</si>
  <si>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</si>
  <si>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</si>
  <si>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</si>
  <si>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</si>
  <si>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</si>
  <si>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</si>
  <si>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</si>
  <si>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</si>
  <si>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</si>
  <si>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</si>
  <si>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</si>
  <si>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</si>
  <si>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</si>
  <si>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</si>
  <si>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</si>
  <si>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</si>
  <si>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</si>
  <si>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</si>
  <si>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</si>
  <si>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</si>
  <si>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</si>
  <si>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</si>
  <si>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</si>
  <si>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</si>
  <si>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</si>
  <si>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</si>
  <si>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</si>
  <si>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</si>
  <si>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</si>
  <si>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</si>
  <si>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</si>
  <si>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</si>
  <si>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</si>
  <si>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</si>
  <si>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</si>
  <si>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</si>
  <si>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</si>
  <si>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</si>
  <si>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</si>
  <si>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</si>
  <si>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</si>
  <si>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</si>
  <si>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</si>
  <si>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</si>
  <si>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</si>
  <si>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</si>
  <si>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</si>
  <si>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</si>
  <si>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</si>
  <si>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</si>
  <si>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</si>
  <si>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</si>
  <si>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</si>
  <si>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</si>
  <si>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</si>
  <si>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</si>
  <si>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</si>
  <si>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</si>
  <si>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</si>
  <si>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</si>
  <si>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</si>
  <si>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</si>
  <si>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</si>
  <si>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</si>
  <si>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</si>
  <si>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</si>
  <si>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</si>
  <si>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</si>
  <si>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</si>
  <si>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</si>
  <si>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</si>
  <si>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</si>
  <si>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</si>
  <si>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</si>
  <si>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</si>
  <si>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</si>
  <si>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</si>
  <si>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</si>
  <si>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</si>
  <si>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</si>
  <si>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</si>
  <si>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</si>
  <si>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</si>
  <si>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</si>
  <si>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</si>
  <si>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</si>
  <si>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</si>
  <si>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</si>
  <si>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</si>
  <si>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</si>
  <si>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</si>
  <si>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</si>
  <si>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</si>
  <si>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</si>
  <si>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</si>
  <si>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</si>
  <si>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</si>
  <si>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</si>
  <si>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</si>
  <si>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</si>
  <si>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</si>
  <si>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</si>
  <si>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</si>
  <si>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</si>
  <si>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</si>
  <si>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</si>
  <si>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</si>
  <si>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</si>
  <si>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</si>
  <si>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</si>
  <si>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</si>
  <si>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</si>
  <si>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</si>
  <si>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</si>
  <si>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</si>
  <si>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</si>
  <si>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</si>
  <si>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</si>
  <si>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</si>
  <si>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</si>
  <si>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</si>
  <si>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</si>
  <si>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</si>
  <si>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</si>
  <si>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</si>
  <si>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</si>
  <si>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</si>
  <si>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</si>
  <si>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</si>
  <si>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</si>
  <si>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</si>
  <si>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</si>
  <si>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</si>
  <si>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</si>
  <si>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</si>
  <si>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</si>
  <si>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</si>
  <si>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</si>
  <si>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</si>
  <si>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</si>
  <si>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</si>
  <si>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</si>
  <si>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</si>
  <si>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</si>
  <si>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</si>
  <si>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</si>
  <si>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</si>
  <si>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</si>
  <si>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</si>
  <si>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</si>
  <si>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</si>
  <si>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</si>
  <si>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</si>
  <si>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</si>
  <si>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</si>
  <si>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</si>
  <si>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</si>
  <si>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</si>
  <si>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</si>
  <si>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</si>
  <si>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</si>
  <si>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</si>
  <si>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</si>
  <si>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</si>
  <si>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</si>
  <si>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</si>
  <si>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</si>
  <si>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</si>
  <si>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</si>
  <si>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</si>
  <si>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</si>
  <si>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</si>
  <si>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</si>
  <si>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</si>
  <si>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</si>
  <si>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</si>
  <si>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</si>
  <si>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</si>
  <si>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</si>
  <si>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</si>
  <si>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</si>
  <si>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</si>
  <si>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</si>
  <si>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</si>
  <si>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</si>
  <si>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</si>
  <si>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</si>
  <si>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</si>
  <si>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</si>
  <si>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</si>
  <si>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</si>
  <si>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</si>
  <si>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</si>
  <si>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</si>
  <si>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</si>
  <si>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</si>
  <si>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</si>
  <si>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</si>
  <si>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</si>
  <si>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</si>
  <si>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</si>
  <si>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</si>
  <si>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</si>
  <si>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</si>
  <si>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</si>
  <si>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</si>
  <si>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</si>
  <si>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</si>
  <si>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</si>
  <si>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</si>
  <si>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</si>
  <si>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</si>
  <si>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</si>
  <si>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</si>
  <si>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</si>
  <si>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</si>
  <si>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</si>
  <si>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</si>
  <si>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</si>
  <si>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</si>
  <si>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</si>
  <si>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</si>
  <si>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</si>
  <si>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</si>
  <si>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</si>
  <si>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</si>
  <si>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</si>
  <si>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</si>
  <si>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</si>
  <si>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</si>
  <si>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</si>
  <si>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</si>
  <si>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</si>
  <si>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</si>
  <si>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</si>
  <si>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</si>
  <si>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</si>
  <si>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</si>
  <si>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</si>
  <si>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</si>
  <si>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</si>
  <si>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</si>
  <si>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</si>
  <si>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</si>
  <si>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</si>
  <si>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</si>
  <si>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</si>
  <si>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</si>
  <si>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</si>
  <si>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</si>
  <si>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</si>
  <si>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</si>
  <si>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</si>
  <si>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</si>
  <si>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</si>
  <si>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</si>
  <si>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</si>
  <si>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</si>
  <si>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</si>
  <si>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</si>
  <si>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</si>
  <si>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</si>
  <si>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</si>
  <si>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</si>
  <si>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</si>
  <si>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</si>
  <si>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</si>
  <si>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</si>
  <si>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</si>
  <si>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</si>
  <si>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</si>
  <si>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</si>
  <si>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</si>
  <si>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</si>
  <si>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</si>
  <si>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</si>
  <si>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</si>
  <si>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</si>
  <si>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</si>
  <si>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</si>
  <si>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</si>
  <si>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</si>
  <si>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</si>
  <si>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</si>
  <si>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</si>
  <si>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</si>
  <si>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</si>
  <si>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</si>
  <si>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</si>
  <si>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</si>
  <si>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</si>
  <si>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</si>
  <si>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</si>
  <si>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</si>
  <si>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</si>
  <si>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</si>
  <si>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</si>
  <si>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</si>
  <si>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</si>
  <si>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</si>
  <si>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</si>
  <si>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</si>
  <si>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</si>
  <si>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</si>
  <si>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</si>
  <si>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</si>
  <si>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</si>
  <si>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</si>
  <si>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</si>
  <si>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</si>
  <si>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</si>
  <si>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</si>
  <si>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</si>
  <si>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</si>
  <si>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</si>
  <si>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</si>
  <si>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</si>
  <si>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</si>
  <si>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</si>
  <si>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1. ФОНД МЕНИДЖЪР АД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</si>
  <si>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</si>
  <si>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</si>
  <si>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</si>
  <si>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</si>
  <si>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</si>
  <si>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</si>
  <si>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</si>
  <si>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</si>
  <si>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</si>
  <si>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</si>
  <si>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</si>
  <si>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</si>
  <si>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</si>
  <si>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</si>
  <si>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</si>
  <si>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</si>
  <si>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</si>
  <si>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</si>
  <si>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</si>
  <si>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</si>
  <si>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</si>
  <si>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</si>
  <si>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</si>
  <si>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</si>
  <si>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</si>
  <si>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</si>
  <si>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</si>
  <si>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</si>
  <si>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</si>
  <si>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</si>
  <si>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</si>
  <si>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</si>
  <si>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</si>
  <si>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</si>
  <si>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</si>
  <si>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</si>
  <si>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</si>
  <si>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>Предходен  период: 01.01.2009 год.- 31.12.2009г.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</si>
  <si>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</si>
  <si>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</si>
  <si>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</si>
  <si>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</si>
  <si>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</si>
  <si>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</si>
  <si>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</si>
  <si>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Отчетен период  : 01.01.2010 год.-30.06.2010 год.</t>
  </si>
  <si>
    <t>Дата на съставяне : 14.07.2010 год.</t>
  </si>
  <si>
    <t>Дата на съставяне: 14.07.2010 год.</t>
  </si>
  <si>
    <t>Отчетен период:01.01.2010год.- 30.06.2010 год.</t>
  </si>
  <si>
    <t>Предходен период : 01.01.2009 год.-30.06.2009 год.</t>
  </si>
  <si>
    <t>Отчетен период: 01.01.2010 год. - 30.06.2010 год.</t>
  </si>
  <si>
    <t>Предходен период: 01.01.2009 год. - 30.06.2009 год.</t>
  </si>
  <si>
    <t>Дата на съставяне: 14.07.2010  год.</t>
  </si>
  <si>
    <t>Отчетен период: 30.06.2010</t>
  </si>
  <si>
    <t>Отчетен период: 01.01.2010 - 30.06.2010</t>
  </si>
  <si>
    <t>Дата на съставяне : 14.07.2010 г.                                Съставител: ...................</t>
  </si>
  <si>
    <t>Отчетен период: 01.01.2010.- 30.06.2010</t>
  </si>
  <si>
    <t>Дата на съставяне: 14.07.2010 г.                                                   Съставител :.........................                                                    Ръководител : ..............................</t>
  </si>
  <si>
    <t>Отчетен период : 01.01.2010.-30.06.2010</t>
  </si>
  <si>
    <t>Отчетен период : 01.01.2010 год.-30.06.2010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</si>
</sst>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48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33" applyFont="1" applyAlignment="1">
      <alignment wrapText="1"/>
    </xf>
    <xf numFmtId="0" fontId="3" fillId="0" borderId="0" xfId="39" applyFont="1" applyProtection="1">
      <alignment/>
      <protection locked="0"/>
    </xf>
    <xf numFmtId="0" fontId="0" fillId="0" borderId="0" xfId="0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0" fontId="25" fillId="0" borderId="0" xfId="44" applyFont="1" applyBorder="1" applyAlignment="1" applyProtection="1">
      <alignment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48" fillId="0" borderId="0" xfId="45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8" fillId="0" borderId="0" xfId="0" applyFont="1" applyAlignment="1">
      <alignment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49" fillId="0" borderId="0" xfId="41" applyFont="1" applyAlignment="1">
      <alignment/>
      <protection/>
    </xf>
    <xf numFmtId="0" fontId="49" fillId="0" borderId="0" xfId="0" applyFont="1" applyAlignment="1">
      <alignment/>
    </xf>
    <xf numFmtId="0" fontId="14" fillId="0" borderId="0" xfId="39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44">
      <selection activeCell="E52" sqref="E52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7" t="s">
        <v>0</v>
      </c>
      <c r="B1" s="647"/>
      <c r="C1" s="647"/>
      <c r="D1" s="647"/>
      <c r="E1" s="647"/>
      <c r="F1" s="647"/>
      <c r="G1" s="647"/>
      <c r="H1" s="647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5">
      <c r="A4" s="645" t="s">
        <v>833</v>
      </c>
      <c r="B4" s="648"/>
      <c r="C4" s="648"/>
      <c r="D4" s="648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45" t="s">
        <v>828</v>
      </c>
      <c r="B5" s="649"/>
      <c r="C5" s="649"/>
      <c r="D5" s="649"/>
      <c r="E5" s="5" t="s">
        <v>1</v>
      </c>
      <c r="F5" s="650" t="s">
        <v>830</v>
      </c>
      <c r="G5" s="651"/>
      <c r="H5" s="4"/>
    </row>
    <row r="6" spans="1:8" s="1" customFormat="1" ht="15">
      <c r="A6" s="645" t="s">
        <v>875</v>
      </c>
      <c r="B6" s="646"/>
      <c r="C6" s="646"/>
      <c r="D6" s="646"/>
      <c r="E6" s="5"/>
      <c r="F6" s="6"/>
      <c r="G6" s="563"/>
      <c r="H6" s="4"/>
    </row>
    <row r="7" spans="1:8" s="1" customFormat="1" ht="15.75" thickBot="1">
      <c r="A7" s="645" t="s">
        <v>867</v>
      </c>
      <c r="B7" s="648"/>
      <c r="C7" s="648"/>
      <c r="D7" s="648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372</v>
      </c>
      <c r="D21" s="365">
        <v>372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f>G29+G30</f>
        <v>188</v>
      </c>
      <c r="H28" s="377">
        <f>H29+H30</f>
        <v>192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193</v>
      </c>
      <c r="H29" s="368">
        <v>193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-5</v>
      </c>
      <c r="H30" s="373">
        <v>-1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-10</v>
      </c>
      <c r="H33" s="373">
        <v>-4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178</v>
      </c>
      <c r="H34" s="377">
        <f>H28+H32+H33</f>
        <v>188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>
        <f>C36+C37+C38+C39</f>
        <v>10</v>
      </c>
      <c r="D35" s="381">
        <f>D38+D37+D36</f>
        <v>10</v>
      </c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828</v>
      </c>
      <c r="H37" s="395">
        <f>H18+H26+H34</f>
        <v>838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>
        <v>10</v>
      </c>
      <c r="D38" s="365">
        <v>10</v>
      </c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10</v>
      </c>
      <c r="D46" s="381">
        <f>D35+D40+D45</f>
        <v>10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382</v>
      </c>
      <c r="D56" s="381">
        <f>D20+D21+D22+D28+D33+D46+D52+D54+D55</f>
        <v>382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/>
      <c r="D60" s="365"/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835</v>
      </c>
      <c r="B62" s="374" t="s">
        <v>184</v>
      </c>
      <c r="C62" s="365">
        <v>57</v>
      </c>
      <c r="D62" s="365">
        <v>57</v>
      </c>
      <c r="E62" s="371" t="s">
        <v>185</v>
      </c>
      <c r="F62" s="390" t="s">
        <v>186</v>
      </c>
      <c r="G62" s="376">
        <f>G63+G64+G65+G66+G67+G68+G69</f>
        <v>1</v>
      </c>
      <c r="H62" s="395">
        <f>H63+H64+H65+H66+H67+H68+H69</f>
        <v>0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>
        <v>1</v>
      </c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SUM(C59:C64)</f>
        <v>57</v>
      </c>
      <c r="D65" s="381">
        <f>SUM(D59:D64)</f>
        <v>57</v>
      </c>
      <c r="E65" s="361" t="s">
        <v>196</v>
      </c>
      <c r="F65" s="390" t="s">
        <v>197</v>
      </c>
      <c r="G65" s="367"/>
      <c r="H65" s="403"/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>
        <v>10</v>
      </c>
      <c r="D70" s="365">
        <v>10</v>
      </c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f>G60+G61+G62+G70+G71</f>
        <v>1</v>
      </c>
      <c r="H72" s="395">
        <f>H60+H61+H62+H70+H71</f>
        <v>0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>
        <v>1</v>
      </c>
      <c r="D73" s="365"/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/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f>SUM(C68:C75)</f>
        <v>11</v>
      </c>
      <c r="D76" s="381">
        <f>SUM(D68:D75)</f>
        <v>11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f>G72+G75+G76+G77</f>
        <v>1</v>
      </c>
      <c r="H80" s="420">
        <f>H72+H75+H76+H77</f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/>
      <c r="D88" s="365">
        <v>1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379</v>
      </c>
      <c r="D89" s="365">
        <v>387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/>
      <c r="D90" s="365"/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379</v>
      </c>
      <c r="D92" s="381">
        <f>SUM(D88:D91)</f>
        <v>388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447</v>
      </c>
      <c r="D94" s="381">
        <f>D65+D76+D85+D92+D93</f>
        <v>456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829</v>
      </c>
      <c r="D95" s="428">
        <f>D56+D94</f>
        <v>838</v>
      </c>
      <c r="E95" s="429" t="s">
        <v>266</v>
      </c>
      <c r="F95" s="430" t="s">
        <v>267</v>
      </c>
      <c r="G95" s="431">
        <f>G37+G40+G56+G80</f>
        <v>829</v>
      </c>
      <c r="H95" s="432">
        <f>H37+H40+H56+H80</f>
        <v>838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35"/>
      <c r="C97" s="633"/>
      <c r="D97" s="633"/>
      <c r="E97" s="633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34" t="s">
        <v>868</v>
      </c>
      <c r="B99" s="646"/>
      <c r="C99" s="646"/>
      <c r="D99" s="646"/>
      <c r="E99" s="646"/>
      <c r="F99" s="646"/>
      <c r="G99" s="646"/>
      <c r="H99" s="646"/>
    </row>
    <row r="100" spans="1:8" ht="12.75">
      <c r="A100" s="440" t="s">
        <v>876</v>
      </c>
      <c r="B100" s="652" t="s">
        <v>840</v>
      </c>
      <c r="C100" s="652"/>
      <c r="D100" s="438"/>
      <c r="E100" s="438"/>
      <c r="F100" s="653" t="s">
        <v>832</v>
      </c>
      <c r="G100" s="633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B100:C100"/>
    <mergeCell ref="F100:G100"/>
    <mergeCell ref="A99:H99"/>
    <mergeCell ref="A7:D7"/>
    <mergeCell ref="B97:E97"/>
    <mergeCell ref="A6:D6"/>
    <mergeCell ref="A1:H1"/>
    <mergeCell ref="A4:D4"/>
    <mergeCell ref="A5:D5"/>
    <mergeCell ref="F5:G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H21" sqref="H21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37" t="s">
        <v>823</v>
      </c>
      <c r="C2" s="638"/>
      <c r="D2" s="638"/>
      <c r="E2" s="638"/>
      <c r="F2" s="639" t="s">
        <v>824</v>
      </c>
      <c r="G2" s="639"/>
      <c r="H2" s="34">
        <v>148006882</v>
      </c>
    </row>
    <row r="3" spans="1:8" ht="15">
      <c r="A3" s="566" t="s">
        <v>828</v>
      </c>
      <c r="B3" s="638"/>
      <c r="C3" s="638"/>
      <c r="D3" s="638"/>
      <c r="E3" s="638"/>
      <c r="F3" s="33" t="s">
        <v>830</v>
      </c>
      <c r="G3" s="35"/>
      <c r="H3" s="35"/>
    </row>
    <row r="4" spans="1:8" ht="17.25" customHeight="1">
      <c r="A4" s="566" t="s">
        <v>878</v>
      </c>
      <c r="B4" s="640"/>
      <c r="C4" s="640"/>
      <c r="D4" s="640"/>
      <c r="E4" s="36"/>
      <c r="F4" s="27"/>
      <c r="G4" s="30"/>
      <c r="H4" s="37" t="s">
        <v>271</v>
      </c>
    </row>
    <row r="5" spans="1:8" ht="17.25" customHeight="1" thickBot="1">
      <c r="A5" s="566" t="s">
        <v>879</v>
      </c>
      <c r="B5" s="565"/>
      <c r="C5" s="565"/>
      <c r="D5" s="565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/>
      <c r="D10" s="465"/>
      <c r="E10" s="466" t="s">
        <v>280</v>
      </c>
      <c r="F10" s="467" t="s">
        <v>281</v>
      </c>
      <c r="G10" s="468"/>
      <c r="H10" s="469"/>
    </row>
    <row r="11" spans="1:8" ht="12">
      <c r="A11" s="463" t="s">
        <v>282</v>
      </c>
      <c r="B11" s="464" t="s">
        <v>283</v>
      </c>
      <c r="C11" s="465">
        <v>12</v>
      </c>
      <c r="D11" s="465">
        <v>19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/>
      <c r="H12" s="469"/>
    </row>
    <row r="13" spans="1:8" ht="12">
      <c r="A13" s="463" t="s">
        <v>290</v>
      </c>
      <c r="B13" s="464" t="s">
        <v>291</v>
      </c>
      <c r="C13" s="465">
        <v>2</v>
      </c>
      <c r="D13" s="465">
        <v>2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/>
      <c r="D14" s="465"/>
      <c r="E14" s="471" t="s">
        <v>48</v>
      </c>
      <c r="F14" s="472" t="s">
        <v>295</v>
      </c>
      <c r="G14" s="474">
        <f>SUM(G10:G13)</f>
        <v>0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/>
      <c r="D16" s="476">
        <v>-6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/>
      <c r="D17" s="476"/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14</v>
      </c>
      <c r="D20" s="484">
        <f>D10+D11+D12+D13+D14+D15+D16+D17</f>
        <v>15</v>
      </c>
      <c r="E20" s="485" t="s">
        <v>312</v>
      </c>
      <c r="F20" s="473" t="s">
        <v>313</v>
      </c>
      <c r="G20" s="468">
        <v>4</v>
      </c>
      <c r="H20" s="469">
        <v>12</v>
      </c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2.5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4</v>
      </c>
      <c r="H25" s="475">
        <f>SUM(H20:H24)</f>
        <v>12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14</v>
      </c>
      <c r="D28" s="462">
        <f>D20+D27</f>
        <v>15</v>
      </c>
      <c r="E28" s="454" t="s">
        <v>334</v>
      </c>
      <c r="F28" s="477" t="s">
        <v>335</v>
      </c>
      <c r="G28" s="474">
        <f>G14+G16+G25</f>
        <v>4</v>
      </c>
      <c r="H28" s="475">
        <f>H14+H16+H25</f>
        <v>12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>
        <f>IF((G28-C28)&gt;0,G28-C28,0)</f>
        <v>0</v>
      </c>
      <c r="D30" s="462">
        <f>IF((H28-D28)&gt;0,D28-H28,0)</f>
        <v>0</v>
      </c>
      <c r="E30" s="454" t="s">
        <v>338</v>
      </c>
      <c r="F30" s="477" t="s">
        <v>339</v>
      </c>
      <c r="G30" s="492">
        <f>IF((C28-G28)&gt;0,C28-G28,0)</f>
        <v>10</v>
      </c>
      <c r="H30" s="493">
        <f>IF((D28-H28)&gt;0,D28-H28,0)</f>
        <v>3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14</v>
      </c>
      <c r="D33" s="484">
        <f>D28+D31+D32</f>
        <v>15</v>
      </c>
      <c r="E33" s="454" t="s">
        <v>350</v>
      </c>
      <c r="F33" s="477" t="s">
        <v>351</v>
      </c>
      <c r="G33" s="492">
        <f>G28+G31+G32</f>
        <v>4</v>
      </c>
      <c r="H33" s="493">
        <f>H28+H31+H32</f>
        <v>12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>
        <f>IF((G33-C33)&gt;0,C33-G33,0)</f>
        <v>0</v>
      </c>
      <c r="D34" s="462">
        <f>IF((H33-D33)&gt;0,D33-H33,0)</f>
        <v>0</v>
      </c>
      <c r="E34" s="497" t="s">
        <v>354</v>
      </c>
      <c r="F34" s="477" t="s">
        <v>355</v>
      </c>
      <c r="G34" s="457">
        <f>IF((C33-G33)&gt;0,C33-G33,0)</f>
        <v>10</v>
      </c>
      <c r="H34" s="458">
        <f>IF((D33-H33)&gt;0,D33-H33,0)</f>
        <v>3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10</v>
      </c>
      <c r="H39" s="509">
        <f>IF(H34&gt;0,IF(D35+H34&lt;0,0,D35+H34),IF(D34-D35&lt;0,D35-D34,0))</f>
        <v>3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10</v>
      </c>
      <c r="H41" s="513">
        <f>IF(D39=0,IF(H39-H40&gt;0,H39-H40+D40,0),IF(D39-D40&lt;0,D40-D39+H40,0))</f>
        <v>3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14</v>
      </c>
      <c r="D42" s="516">
        <f>D33+D35+D39</f>
        <v>15</v>
      </c>
      <c r="E42" s="517" t="s">
        <v>377</v>
      </c>
      <c r="F42" s="518" t="s">
        <v>378</v>
      </c>
      <c r="G42" s="519">
        <f>G33+G39</f>
        <v>14</v>
      </c>
      <c r="H42" s="520">
        <f>H33+H39</f>
        <v>15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41" t="s">
        <v>869</v>
      </c>
      <c r="B44" s="642"/>
      <c r="C44" s="642"/>
      <c r="D44" s="642"/>
      <c r="E44" s="642"/>
      <c r="F44" s="642"/>
      <c r="G44" s="642"/>
      <c r="H44" s="642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43" t="s">
        <v>840</v>
      </c>
      <c r="C45" s="642"/>
      <c r="D45" s="526"/>
      <c r="E45" s="525"/>
      <c r="F45" s="644" t="s">
        <v>832</v>
      </c>
      <c r="G45" s="642"/>
      <c r="H45" s="529"/>
    </row>
    <row r="46" spans="1:8" ht="12.75" customHeight="1">
      <c r="A46" s="527" t="s">
        <v>877</v>
      </c>
      <c r="B46" s="530"/>
      <c r="C46" s="531"/>
      <c r="D46" s="636"/>
      <c r="E46" s="636"/>
      <c r="F46" s="636"/>
      <c r="G46" s="636"/>
      <c r="H46" s="636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tabSelected="1" view="pageBreakPreview" zoomScale="60" zoomScalePageLayoutView="0" workbookViewId="0" topLeftCell="A22">
      <selection activeCell="H40" sqref="H40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1.28125" style="56" customWidth="1"/>
    <col min="4" max="4" width="13.0039062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830</v>
      </c>
      <c r="D7" s="51"/>
    </row>
    <row r="8" spans="1:4" ht="12">
      <c r="A8" s="32" t="s">
        <v>880</v>
      </c>
      <c r="B8" s="32"/>
      <c r="C8" s="52"/>
      <c r="D8" s="53" t="s">
        <v>271</v>
      </c>
    </row>
    <row r="9" spans="1:4" ht="12">
      <c r="A9" s="32" t="s">
        <v>881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/>
      <c r="D15" s="544"/>
    </row>
    <row r="16" spans="1:4" ht="12">
      <c r="A16" s="542" t="s">
        <v>384</v>
      </c>
      <c r="B16" s="543" t="s">
        <v>385</v>
      </c>
      <c r="C16" s="544">
        <v>-12</v>
      </c>
      <c r="D16" s="544">
        <v>-30</v>
      </c>
    </row>
    <row r="17" spans="1:4" ht="22.5">
      <c r="A17" s="542" t="s">
        <v>386</v>
      </c>
      <c r="B17" s="543" t="s">
        <v>387</v>
      </c>
      <c r="C17" s="544"/>
      <c r="D17" s="544"/>
    </row>
    <row r="18" spans="1:4" ht="12" customHeight="1">
      <c r="A18" s="542" t="s">
        <v>388</v>
      </c>
      <c r="B18" s="543" t="s">
        <v>389</v>
      </c>
      <c r="C18" s="544">
        <v>-2</v>
      </c>
      <c r="D18" s="544">
        <v>-2</v>
      </c>
    </row>
    <row r="19" spans="1:4" ht="14.25" customHeight="1">
      <c r="A19" s="542" t="s">
        <v>390</v>
      </c>
      <c r="B19" s="543" t="s">
        <v>391</v>
      </c>
      <c r="C19" s="544">
        <v>1</v>
      </c>
      <c r="D19" s="544">
        <v>3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>
        <v>4</v>
      </c>
      <c r="D21" s="544">
        <v>13</v>
      </c>
    </row>
    <row r="22" spans="1:4" ht="22.5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/>
      <c r="D24" s="544">
        <v>-2</v>
      </c>
    </row>
    <row r="25" spans="1:4" ht="12">
      <c r="A25" s="548" t="s">
        <v>402</v>
      </c>
      <c r="B25" s="549" t="s">
        <v>403</v>
      </c>
      <c r="C25" s="541">
        <f>SUM(C15:C24)</f>
        <v>-9</v>
      </c>
      <c r="D25" s="541">
        <f>SUM(D15:D24)</f>
        <v>-18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22.5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-9</v>
      </c>
      <c r="D48" s="541">
        <f>D25+D37+D47</f>
        <v>-18</v>
      </c>
    </row>
    <row r="49" spans="1:4" ht="12">
      <c r="A49" s="539" t="s">
        <v>447</v>
      </c>
      <c r="B49" s="550" t="s">
        <v>448</v>
      </c>
      <c r="C49" s="553">
        <v>388</v>
      </c>
      <c r="D49" s="554">
        <v>407</v>
      </c>
    </row>
    <row r="50" spans="1:4" ht="12">
      <c r="A50" s="539" t="s">
        <v>449</v>
      </c>
      <c r="B50" s="550" t="s">
        <v>450</v>
      </c>
      <c r="C50" s="541">
        <v>379</v>
      </c>
      <c r="D50" s="541">
        <f>D49+D48</f>
        <v>389</v>
      </c>
    </row>
    <row r="51" spans="1:4" ht="12">
      <c r="A51" s="542" t="s">
        <v>451</v>
      </c>
      <c r="B51" s="550" t="s">
        <v>452</v>
      </c>
      <c r="C51" s="580">
        <f>C50</f>
        <v>379</v>
      </c>
      <c r="D51" s="580">
        <f>D50</f>
        <v>389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54" t="s">
        <v>871</v>
      </c>
      <c r="B54" s="642"/>
      <c r="C54" s="642"/>
      <c r="D54" s="642"/>
    </row>
    <row r="55" spans="1:4" ht="12">
      <c r="A55" s="561" t="s">
        <v>870</v>
      </c>
      <c r="B55" s="562"/>
      <c r="C55" s="655" t="s">
        <v>832</v>
      </c>
      <c r="D55" s="655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877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7">
      <selection activeCell="J30" sqref="J30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56" t="s">
        <v>843</v>
      </c>
      <c r="B1" s="657"/>
      <c r="C1" s="657"/>
      <c r="D1" s="657"/>
      <c r="E1" s="657"/>
      <c r="F1" s="657"/>
      <c r="G1" s="657"/>
      <c r="H1" s="657"/>
      <c r="I1" s="657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58" t="s">
        <v>836</v>
      </c>
      <c r="C3" s="658"/>
      <c r="D3" s="658"/>
      <c r="E3" s="658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842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837</v>
      </c>
      <c r="L4" s="579"/>
      <c r="M4" s="579">
        <v>1255</v>
      </c>
    </row>
    <row r="5" spans="1:13" s="283" customFormat="1" ht="12.75" customHeight="1">
      <c r="A5" s="566" t="s">
        <v>883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193</v>
      </c>
      <c r="J11" s="315">
        <v>-5</v>
      </c>
      <c r="K11" s="316"/>
      <c r="L11" s="317">
        <f>SUM(C11:K11)</f>
        <v>838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193</v>
      </c>
      <c r="J15" s="322">
        <v>-5</v>
      </c>
      <c r="K15" s="322"/>
      <c r="L15" s="317">
        <f>SUM(C15:K15)</f>
        <v>838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-10</v>
      </c>
      <c r="K16" s="316"/>
      <c r="L16" s="317">
        <f>SUM(C16:K16)</f>
        <v>-10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193</v>
      </c>
      <c r="J29" s="320">
        <f>J11+J16</f>
        <v>-15</v>
      </c>
      <c r="K29" s="320"/>
      <c r="L29" s="317">
        <f>SUM(C29:K29)</f>
        <v>828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193</v>
      </c>
      <c r="J32" s="320">
        <f>J29</f>
        <v>-15</v>
      </c>
      <c r="K32" s="320"/>
      <c r="L32" s="317">
        <f>SUM(C32:K32)</f>
        <v>828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59" t="s">
        <v>841</v>
      </c>
      <c r="B35" s="642"/>
      <c r="C35" s="642"/>
      <c r="D35" s="642"/>
      <c r="E35" s="642"/>
      <c r="F35" s="642"/>
      <c r="G35" s="642"/>
      <c r="H35" s="642"/>
    </row>
    <row r="37" spans="4:11" ht="12">
      <c r="D37" s="319" t="s">
        <v>838</v>
      </c>
      <c r="K37" s="319" t="s">
        <v>839</v>
      </c>
    </row>
    <row r="38" spans="1:12" ht="12">
      <c r="A38" s="631" t="s">
        <v>882</v>
      </c>
      <c r="F38" s="319" t="s">
        <v>840</v>
      </c>
      <c r="L38" s="319" t="s">
        <v>832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7">
      <selection activeCell="A3" sqref="A3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836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849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884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837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847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372</v>
      </c>
      <c r="E18" s="96"/>
      <c r="F18" s="96"/>
      <c r="G18" s="79">
        <v>372</v>
      </c>
      <c r="H18" s="97"/>
      <c r="I18" s="97"/>
      <c r="J18" s="79">
        <v>372</v>
      </c>
      <c r="K18" s="97"/>
      <c r="L18" s="97"/>
      <c r="M18" s="97"/>
      <c r="N18" s="79"/>
      <c r="O18" s="97"/>
      <c r="P18" s="97"/>
      <c r="Q18" s="79"/>
      <c r="R18" s="79">
        <v>372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/>
      <c r="E25" s="104"/>
      <c r="F25" s="104"/>
      <c r="G25" s="105"/>
      <c r="H25" s="106"/>
      <c r="I25" s="106"/>
      <c r="J25" s="105"/>
      <c r="K25" s="106"/>
      <c r="L25" s="106"/>
      <c r="M25" s="106"/>
      <c r="N25" s="105"/>
      <c r="O25" s="106"/>
      <c r="P25" s="106"/>
      <c r="Q25" s="105"/>
      <c r="R25" s="105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>
        <v>10</v>
      </c>
      <c r="E27" s="115"/>
      <c r="F27" s="115"/>
      <c r="G27" s="116">
        <v>10</v>
      </c>
      <c r="H27" s="117"/>
      <c r="I27" s="117"/>
      <c r="J27" s="116">
        <v>10</v>
      </c>
      <c r="K27" s="117"/>
      <c r="L27" s="117"/>
      <c r="M27" s="117"/>
      <c r="N27" s="116"/>
      <c r="O27" s="117"/>
      <c r="P27" s="117"/>
      <c r="Q27" s="116"/>
      <c r="R27" s="116">
        <v>10</v>
      </c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>
        <v>10</v>
      </c>
      <c r="E30" s="78"/>
      <c r="F30" s="78"/>
      <c r="G30" s="79">
        <v>10</v>
      </c>
      <c r="H30" s="118"/>
      <c r="I30" s="118"/>
      <c r="J30" s="79">
        <v>10</v>
      </c>
      <c r="K30" s="118"/>
      <c r="L30" s="118"/>
      <c r="M30" s="118"/>
      <c r="N30" s="79"/>
      <c r="O30" s="118"/>
      <c r="P30" s="118"/>
      <c r="Q30" s="79"/>
      <c r="R30" s="79">
        <v>10</v>
      </c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>
        <v>10</v>
      </c>
      <c r="E38" s="92"/>
      <c r="F38" s="92"/>
      <c r="G38" s="79">
        <v>10</v>
      </c>
      <c r="H38" s="93"/>
      <c r="I38" s="93"/>
      <c r="J38" s="79">
        <v>10</v>
      </c>
      <c r="K38" s="93"/>
      <c r="L38" s="93"/>
      <c r="M38" s="93"/>
      <c r="N38" s="79"/>
      <c r="O38" s="93"/>
      <c r="P38" s="93"/>
      <c r="Q38" s="79"/>
      <c r="R38" s="79">
        <v>10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382</v>
      </c>
      <c r="E40" s="122"/>
      <c r="F40" s="122"/>
      <c r="G40" s="122">
        <v>382</v>
      </c>
      <c r="H40" s="122"/>
      <c r="I40" s="122"/>
      <c r="J40" s="122">
        <v>382</v>
      </c>
      <c r="K40" s="122"/>
      <c r="L40" s="122"/>
      <c r="M40" s="122"/>
      <c r="N40" s="122"/>
      <c r="O40" s="122"/>
      <c r="P40" s="122"/>
      <c r="Q40" s="122"/>
      <c r="R40" s="122">
        <v>382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877</v>
      </c>
      <c r="C44" s="598"/>
      <c r="D44" s="660" t="s">
        <v>848</v>
      </c>
      <c r="E44" s="660"/>
      <c r="F44" s="660"/>
      <c r="G44" s="581"/>
      <c r="H44" s="581"/>
      <c r="I44" s="581"/>
      <c r="J44" s="581"/>
      <c r="K44" s="596"/>
      <c r="L44" s="596"/>
      <c r="M44" s="596"/>
      <c r="N44" s="596"/>
      <c r="O44" s="588" t="s">
        <v>845</v>
      </c>
      <c r="P44" s="588"/>
      <c r="Q44" s="588"/>
      <c r="R44" s="588"/>
    </row>
    <row r="45" spans="1:18" ht="12">
      <c r="A45" s="128"/>
      <c r="B45" s="128"/>
      <c r="C45" s="128"/>
      <c r="D45" s="129"/>
      <c r="E45" s="128" t="s">
        <v>840</v>
      </c>
      <c r="F45" s="129"/>
      <c r="G45" s="128"/>
      <c r="H45" s="128"/>
      <c r="I45" s="128"/>
      <c r="K45" s="128"/>
      <c r="L45" s="128"/>
      <c r="M45" s="128"/>
      <c r="N45" s="128"/>
      <c r="O45" s="128" t="s">
        <v>846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workbookViewId="0" topLeftCell="A70">
      <selection activeCell="D71" sqref="D71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851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853</v>
      </c>
      <c r="B3" s="642"/>
      <c r="C3" s="642"/>
      <c r="D3" s="611"/>
      <c r="E3" s="61" t="s">
        <v>852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6" t="s">
        <v>886</v>
      </c>
      <c r="B4" s="609"/>
      <c r="C4" s="609"/>
      <c r="E4" s="137" t="s">
        <v>837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850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>
        <v>10</v>
      </c>
      <c r="D29" s="152">
        <v>10</v>
      </c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1</v>
      </c>
      <c r="D33" s="152">
        <v>1</v>
      </c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1</v>
      </c>
      <c r="D35" s="152">
        <v>1</v>
      </c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f>C24+C28+C29+C30+C31+C32+C33+C38</f>
        <v>11</v>
      </c>
      <c r="D43" s="152">
        <v>11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f>C9+C10+C19+C43</f>
        <v>11</v>
      </c>
      <c r="D44" s="156">
        <v>11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854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>
        <v>1</v>
      </c>
      <c r="D71" s="156">
        <v>1</v>
      </c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>
        <v>1</v>
      </c>
      <c r="D72" s="181">
        <v>1</v>
      </c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/>
      <c r="D87" s="152"/>
      <c r="E87" s="159"/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/>
      <c r="D96" s="152"/>
      <c r="E96" s="159"/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1</v>
      </c>
      <c r="D97" s="156">
        <v>1</v>
      </c>
      <c r="E97" s="156"/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855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856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885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840</v>
      </c>
      <c r="C110" s="192"/>
      <c r="D110" s="192"/>
      <c r="E110" s="670" t="s">
        <v>857</v>
      </c>
      <c r="F110" s="662"/>
    </row>
    <row r="111" spans="1:6" ht="12">
      <c r="A111" s="192"/>
      <c r="B111" s="193"/>
      <c r="C111" s="612"/>
      <c r="D111" s="612"/>
      <c r="E111" s="665" t="s">
        <v>858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13">
      <selection activeCell="E34" sqref="E34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864</v>
      </c>
      <c r="D1" s="642"/>
      <c r="E1" s="642"/>
      <c r="F1" s="642"/>
      <c r="G1" s="642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861</v>
      </c>
      <c r="B4" s="672"/>
      <c r="C4" s="672"/>
      <c r="D4" s="622" t="s">
        <v>862</v>
      </c>
      <c r="E4" s="569"/>
      <c r="F4" s="197"/>
      <c r="G4" s="197"/>
      <c r="H4" s="195" t="s">
        <v>863</v>
      </c>
      <c r="I4" s="195">
        <v>148006882</v>
      </c>
    </row>
    <row r="5" spans="1:9" ht="15" customHeight="1">
      <c r="A5" s="198" t="s">
        <v>888</v>
      </c>
      <c r="B5" s="617"/>
      <c r="C5" s="617"/>
      <c r="D5" s="617"/>
      <c r="E5" s="199"/>
      <c r="F5" s="618"/>
      <c r="H5" s="618" t="s">
        <v>837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859</v>
      </c>
      <c r="H8" s="208"/>
      <c r="I8" s="208" t="s">
        <v>860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>
        <v>10000</v>
      </c>
      <c r="D12" s="214"/>
      <c r="E12" s="214"/>
      <c r="F12" s="214">
        <v>10</v>
      </c>
      <c r="G12" s="214"/>
      <c r="H12" s="214"/>
      <c r="I12" s="214">
        <v>10</v>
      </c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>
        <v>10000</v>
      </c>
      <c r="D17" s="223"/>
      <c r="E17" s="223"/>
      <c r="F17" s="223">
        <v>10</v>
      </c>
      <c r="G17" s="223"/>
      <c r="H17" s="223"/>
      <c r="I17" s="224">
        <v>10</v>
      </c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865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866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887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14" t="s">
        <v>840</v>
      </c>
      <c r="D31" s="614"/>
      <c r="E31" s="568"/>
      <c r="F31" s="623"/>
      <c r="G31" s="675" t="s">
        <v>832</v>
      </c>
      <c r="H31" s="676"/>
      <c r="I31" s="614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5">
    <mergeCell ref="A4:C4"/>
    <mergeCell ref="A30:I30"/>
    <mergeCell ref="G31:H31"/>
    <mergeCell ref="C1:G1"/>
    <mergeCell ref="A28:J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I9" sqref="I9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834</v>
      </c>
      <c r="B6" s="682"/>
      <c r="C6" s="682"/>
      <c r="D6" s="250"/>
      <c r="E6" s="35" t="s">
        <v>831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889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 t="s">
        <v>829</v>
      </c>
      <c r="B18" s="272"/>
      <c r="C18" s="266">
        <v>10</v>
      </c>
      <c r="D18" s="266">
        <v>20</v>
      </c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>
        <v>10</v>
      </c>
      <c r="D21" s="263">
        <v>20</v>
      </c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>
        <v>10</v>
      </c>
      <c r="D28" s="275">
        <v>20</v>
      </c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873</v>
      </c>
      <c r="B43" s="684"/>
      <c r="C43" s="574"/>
      <c r="D43" s="574"/>
      <c r="E43" s="574"/>
      <c r="F43" s="574"/>
    </row>
    <row r="44" spans="1:6" ht="12.75">
      <c r="A44" s="632" t="s">
        <v>874</v>
      </c>
      <c r="B44" s="278"/>
      <c r="C44" s="680" t="s">
        <v>872</v>
      </c>
      <c r="D44" s="680"/>
      <c r="E44" s="680"/>
      <c r="F44" s="680"/>
    </row>
    <row r="45" spans="1:6" ht="12.75">
      <c r="A45" s="277" t="s">
        <v>876</v>
      </c>
      <c r="B45" s="280"/>
      <c r="C45" s="279"/>
      <c r="D45" s="685" t="s">
        <v>832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2010-07-12T07:03:47Z</cp:lastPrinted>
  <dcterms:created xsi:type="dcterms:W3CDTF">2005-08-22T12:46:52Z</dcterms:created>
  <dcterms:modified xsi:type="dcterms:W3CDTF">2010-07-12T07:04:02Z</dcterms:modified>
  <cp:category/>
  <cp:version/>
  <cp:contentType/>
  <cp:contentStatus/>
</cp:coreProperties>
</file>